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kva.sharepoint.com/sites/WineGB/Shared Documents/Data &amp; Statistics/Production Data/"/>
    </mc:Choice>
  </mc:AlternateContent>
  <xr:revisionPtr revIDLastSave="152" documentId="11_0B934B922CEAE4143F6F2C7B706A022FAF4F87BB" xr6:coauthVersionLast="47" xr6:coauthVersionMax="47" xr10:uidLastSave="{BD732DB0-5229-4552-9DD7-4C1F172CF37E}"/>
  <bookViews>
    <workbookView xWindow="-108" yWindow="-108" windowWidth="23256" windowHeight="12456" xr2:uid="{00000000-000D-0000-FFFF-FFFF00000000}"/>
  </bookViews>
  <sheets>
    <sheet name="Table 1" sheetId="1" r:id="rId1"/>
    <sheet name="Sheet1" sheetId="2" r:id="rId2"/>
  </sheets>
  <definedNames>
    <definedName name="_xlnm.Print_Area" localSheetId="0">'Table 1'!$A$1:$T$44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1" l="1"/>
  <c r="I37" i="1"/>
  <c r="J42" i="1"/>
  <c r="I42" i="1"/>
  <c r="J43" i="1"/>
  <c r="I43" i="1"/>
  <c r="Q46" i="1" l="1"/>
  <c r="Q47" i="1"/>
  <c r="V47" i="1"/>
  <c r="V46" i="1"/>
  <c r="J39" i="1" l="1"/>
  <c r="I39" i="1"/>
</calcChain>
</file>

<file path=xl/sharedStrings.xml><?xml version="1.0" encoding="utf-8"?>
<sst xmlns="http://schemas.openxmlformats.org/spreadsheetml/2006/main" count="44" uniqueCount="42">
  <si>
    <t>UK VINEYARD PRODUCTION FIGURES from 1975</t>
  </si>
  <si>
    <r>
      <rPr>
        <sz val="8.5"/>
        <rFont val="Arial"/>
        <family val="2"/>
      </rPr>
      <t>Year</t>
    </r>
  </si>
  <si>
    <r>
      <rPr>
        <sz val="8.5"/>
        <rFont val="Arial"/>
        <family val="2"/>
      </rPr>
      <t>Total ha</t>
    </r>
  </si>
  <si>
    <t>Increase (ha)</t>
  </si>
  <si>
    <r>
      <rPr>
        <sz val="8.5"/>
        <rFont val="Arial"/>
        <family val="2"/>
      </rPr>
      <t>Sweet Res</t>
    </r>
  </si>
  <si>
    <r>
      <rPr>
        <sz val="8.5"/>
        <rFont val="Arial"/>
        <family val="2"/>
      </rPr>
      <t>Table/varietalWines</t>
    </r>
  </si>
  <si>
    <t>Potential Quality Wines (PDO/PGI)</t>
  </si>
  <si>
    <r>
      <rPr>
        <sz val="8.5"/>
        <rFont val="Arial"/>
        <family val="2"/>
      </rPr>
      <t>Total</t>
    </r>
    <r>
      <rPr>
        <sz val="8.5"/>
        <rFont val="Arial"/>
        <family val="2"/>
      </rPr>
      <t xml:space="preserve"> White</t>
    </r>
  </si>
  <si>
    <r>
      <t>Ha in</t>
    </r>
    <r>
      <rPr>
        <sz val="8.5"/>
        <rFont val="Arial"/>
        <family val="2"/>
      </rPr>
      <t xml:space="preserve"> productio</t>
    </r>
    <r>
      <rPr>
        <sz val="8.5"/>
        <rFont val="Arial"/>
        <family val="2"/>
      </rPr>
      <t>n</t>
    </r>
  </si>
  <si>
    <r>
      <rPr>
        <sz val="8.5"/>
        <rFont val="Arial"/>
        <family val="2"/>
      </rPr>
      <t>Yield hl</t>
    </r>
    <r>
      <rPr>
        <sz val="8.5"/>
        <rFont val="Arial"/>
        <family val="2"/>
      </rPr>
      <t>/ha</t>
    </r>
  </si>
  <si>
    <r>
      <rPr>
        <sz val="8.5"/>
        <rFont val="Arial"/>
        <family val="2"/>
      </rPr>
      <t>No. of</t>
    </r>
    <r>
      <rPr>
        <sz val="8.5"/>
        <rFont val="Arial"/>
        <family val="2"/>
      </rPr>
      <t xml:space="preserve"> Vineyards</t>
    </r>
  </si>
  <si>
    <r>
      <rPr>
        <sz val="8.5"/>
        <rFont val="Arial"/>
        <family val="2"/>
      </rPr>
      <t>Av. Size of</t>
    </r>
    <r>
      <rPr>
        <sz val="8.5"/>
        <rFont val="Arial"/>
        <family val="2"/>
      </rPr>
      <t xml:space="preserve"> vineyard</t>
    </r>
  </si>
  <si>
    <t>No. of wineries</t>
  </si>
  <si>
    <r>
      <rPr>
        <sz val="8.5"/>
        <rFont val="Arial"/>
        <family val="2"/>
      </rPr>
      <t>Production</t>
    </r>
    <r>
      <rPr>
        <sz val="8.5"/>
        <rFont val="Arial"/>
        <family val="2"/>
      </rPr>
      <t xml:space="preserve"> Bottles (m)</t>
    </r>
  </si>
  <si>
    <r>
      <rPr>
        <sz val="8.5"/>
        <rFont val="Arial"/>
        <family val="2"/>
      </rPr>
      <t>White</t>
    </r>
  </si>
  <si>
    <t>Red/Rose</t>
  </si>
  <si>
    <r>
      <rPr>
        <sz val="8.5"/>
        <rFont val="Arial"/>
        <family val="2"/>
      </rPr>
      <t>Surveys before 1989 were voluntary and data is therefore not reliable.</t>
    </r>
  </si>
  <si>
    <r>
      <rPr>
        <sz val="8.5"/>
        <rFont val="Arial"/>
        <family val="2"/>
      </rPr>
      <t>Surveys from 1989 have been compulsory</t>
    </r>
  </si>
  <si>
    <r>
      <rPr>
        <sz val="8.5"/>
        <rFont val="Arial"/>
        <family val="2"/>
      </rPr>
      <t>150 (Est.)</t>
    </r>
  </si>
  <si>
    <r>
      <rPr>
        <b/>
        <sz val="8.5"/>
        <rFont val="Arial"/>
        <family val="2"/>
      </rPr>
      <t>5 year Average</t>
    </r>
  </si>
  <si>
    <r>
      <rPr>
        <i/>
        <sz val="8.5"/>
        <rFont val="Arial"/>
        <family val="2"/>
      </rPr>
      <t>10 year Average</t>
    </r>
  </si>
  <si>
    <r>
      <rPr>
        <sz val="7"/>
        <rFont val="Arial"/>
        <family val="2"/>
      </rPr>
      <t>From 1994, figures exclude vineyards not in active production.</t>
    </r>
  </si>
  <si>
    <r>
      <rPr>
        <sz val="6.5"/>
        <rFont val="Arial"/>
        <family val="2"/>
      </rPr>
      <t>From 2012 vintage. 'potential Quality Wines includes PDO and PGI wines</t>
    </r>
  </si>
  <si>
    <t>5 year averages:</t>
  </si>
  <si>
    <t>2015-2019</t>
  </si>
  <si>
    <t>7.62m</t>
  </si>
  <si>
    <t>2016-2020</t>
  </si>
  <si>
    <t>10 year averages:</t>
  </si>
  <si>
    <t>2010-2019</t>
  </si>
  <si>
    <t>5.7m</t>
  </si>
  <si>
    <t>2011-2020</t>
  </si>
  <si>
    <t>6.16m</t>
  </si>
  <si>
    <t>Production Sparkling (%)</t>
  </si>
  <si>
    <t>Production Still (%)</t>
  </si>
  <si>
    <t>Btls (m)</t>
  </si>
  <si>
    <t>Sparkling</t>
  </si>
  <si>
    <t>Still</t>
  </si>
  <si>
    <t>Total Red/Rose</t>
  </si>
  <si>
    <t xml:space="preserve">Data supplied by the Wine Standards </t>
  </si>
  <si>
    <r>
      <rPr>
        <sz val="8.5"/>
        <color rgb="FFFF0000"/>
        <rFont val="Arial"/>
        <family val="2"/>
      </rPr>
      <t>Total Yield</t>
    </r>
    <r>
      <rPr>
        <sz val="8.5"/>
        <rFont val="Arial"/>
        <family val="2"/>
      </rPr>
      <t xml:space="preserve"> in hl
</t>
    </r>
    <r>
      <rPr>
        <sz val="6"/>
        <rFont val="Arial"/>
        <family val="2"/>
      </rPr>
      <t>(inc sweet reserve)</t>
    </r>
  </si>
  <si>
    <t>up 1.7% on 2020</t>
  </si>
  <si>
    <t>up 36.3% on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</si>
</sst>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0.0"/>
  </numFmts>
  <fonts count="19" x14ac:knownFonts="1">
    <font>
      <sz val="10"/>
      <color rgb="FF000000"/>
      <name val="Times New Roman"/>
      <charset val="204"/>
    </font>
    <font>
      <sz val="8.5"/>
      <name val="Arial"/>
      <family val="2"/>
    </font>
    <font>
      <sz val="7"/>
      <name val="Arial"/>
      <family val="2"/>
    </font>
    <font>
      <sz val="8.5"/>
      <color rgb="FF000000"/>
      <name val="Arial"/>
      <family val="2"/>
    </font>
    <font>
      <sz val="8.5"/>
      <color rgb="FFFF0000"/>
      <name val="Arial"/>
      <family val="2"/>
    </font>
    <font>
      <b/>
      <sz val="8.5"/>
      <name val="Arial"/>
      <family val="2"/>
    </font>
    <font>
      <b/>
      <sz val="8.5"/>
      <color rgb="FF000000"/>
      <name val="Arial"/>
      <family val="2"/>
    </font>
    <font>
      <b/>
      <sz val="8.5"/>
      <color rgb="FFFF0000"/>
      <name val="Arial"/>
      <family val="2"/>
    </font>
    <font>
      <i/>
      <sz val="8.5"/>
      <name val="Arial"/>
      <family val="2"/>
    </font>
    <font>
      <i/>
      <sz val="8.5"/>
      <color rgb="FF000000"/>
      <name val="Arial"/>
      <family val="2"/>
    </font>
    <font>
      <i/>
      <sz val="8.5"/>
      <color rgb="FFFF0000"/>
      <name val="Arial"/>
      <family val="2"/>
    </font>
    <font>
      <sz val="6.5"/>
      <name val="Arial"/>
      <family val="2"/>
    </font>
    <font>
      <sz val="20"/>
      <color rgb="FF233447"/>
      <name val="Raleway Light"/>
      <family val="2"/>
    </font>
    <font>
      <i/>
      <sz val="10"/>
      <color rgb="FF000000"/>
      <name val="Times New Roman"/>
      <family val="1"/>
    </font>
    <font>
      <sz val="6"/>
      <name val="Arial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1F1F1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84"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wrapText="1"/>
    </xf>
    <xf numFmtId="0" fontId="1" fillId="0" borderId="1" xfId="0" applyFont="1" applyBorder="1" applyAlignment="1">
      <alignment horizontal="right" vertical="top" wrapText="1"/>
    </xf>
    <xf numFmtId="1" fontId="3" fillId="0" borderId="1" xfId="0" applyNumberFormat="1" applyFont="1" applyBorder="1" applyAlignment="1">
      <alignment horizontal="center" vertical="top" shrinkToFit="1"/>
    </xf>
    <xf numFmtId="1" fontId="3" fillId="0" borderId="1" xfId="0" applyNumberFormat="1" applyFont="1" applyBorder="1" applyAlignment="1">
      <alignment horizontal="right" vertical="top" shrinkToFit="1"/>
    </xf>
    <xf numFmtId="164" fontId="4" fillId="0" borderId="1" xfId="0" applyNumberFormat="1" applyFont="1" applyBorder="1" applyAlignment="1">
      <alignment horizontal="right" vertical="top" shrinkToFit="1"/>
    </xf>
    <xf numFmtId="2" fontId="3" fillId="0" borderId="1" xfId="0" applyNumberFormat="1" applyFont="1" applyBorder="1" applyAlignment="1">
      <alignment horizontal="right" vertical="top" shrinkToFit="1"/>
    </xf>
    <xf numFmtId="165" fontId="3" fillId="0" borderId="1" xfId="0" applyNumberFormat="1" applyFont="1" applyBorder="1" applyAlignment="1">
      <alignment horizontal="right" vertical="top" shrinkToFit="1"/>
    </xf>
    <xf numFmtId="3" fontId="3" fillId="0" borderId="1" xfId="0" applyNumberFormat="1" applyFont="1" applyBorder="1" applyAlignment="1">
      <alignment horizontal="right" vertical="top" shrinkToFi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3" fontId="6" fillId="0" borderId="7" xfId="0" applyNumberFormat="1" applyFont="1" applyBorder="1" applyAlignment="1">
      <alignment horizontal="right" vertical="top" shrinkToFit="1"/>
    </xf>
    <xf numFmtId="164" fontId="7" fillId="0" borderId="7" xfId="0" applyNumberFormat="1" applyFont="1" applyBorder="1" applyAlignment="1">
      <alignment horizontal="right" vertical="top" shrinkToFit="1"/>
    </xf>
    <xf numFmtId="2" fontId="6" fillId="0" borderId="7" xfId="0" applyNumberFormat="1" applyFont="1" applyBorder="1" applyAlignment="1">
      <alignment horizontal="right" vertical="top" shrinkToFit="1"/>
    </xf>
    <xf numFmtId="3" fontId="9" fillId="0" borderId="7" xfId="0" applyNumberFormat="1" applyFont="1" applyBorder="1" applyAlignment="1">
      <alignment horizontal="right" vertical="top" shrinkToFit="1"/>
    </xf>
    <xf numFmtId="164" fontId="10" fillId="0" borderId="7" xfId="0" applyNumberFormat="1" applyFont="1" applyBorder="1" applyAlignment="1">
      <alignment horizontal="right" vertical="top" shrinkToFit="1"/>
    </xf>
    <xf numFmtId="1" fontId="9" fillId="0" borderId="7" xfId="0" applyNumberFormat="1" applyFont="1" applyBorder="1" applyAlignment="1">
      <alignment horizontal="right" vertical="top" shrinkToFit="1"/>
    </xf>
    <xf numFmtId="2" fontId="9" fillId="0" borderId="7" xfId="0" applyNumberFormat="1" applyFont="1" applyBorder="1" applyAlignment="1">
      <alignment horizontal="right" vertical="top" shrinkToFit="1"/>
    </xf>
    <xf numFmtId="0" fontId="3" fillId="0" borderId="0" xfId="0" applyFont="1" applyAlignment="1">
      <alignment horizontal="left" vertical="top"/>
    </xf>
    <xf numFmtId="3" fontId="3" fillId="0" borderId="1" xfId="0" applyNumberFormat="1" applyFont="1" applyBorder="1" applyAlignment="1">
      <alignment horizontal="right" wrapText="1"/>
    </xf>
    <xf numFmtId="4" fontId="3" fillId="0" borderId="1" xfId="0" applyNumberFormat="1" applyFont="1" applyBorder="1" applyAlignment="1">
      <alignment horizontal="right" vertical="top" shrinkToFit="1"/>
    </xf>
    <xf numFmtId="3" fontId="4" fillId="0" borderId="1" xfId="0" applyNumberFormat="1" applyFont="1" applyBorder="1" applyAlignment="1">
      <alignment horizontal="right" vertical="top" shrinkToFit="1"/>
    </xf>
    <xf numFmtId="3" fontId="0" fillId="0" borderId="0" xfId="0" applyNumberFormat="1" applyAlignment="1">
      <alignment horizontal="left" vertical="top"/>
    </xf>
    <xf numFmtId="0" fontId="1" fillId="0" borderId="11" xfId="0" applyFont="1" applyBorder="1" applyAlignment="1">
      <alignment horizontal="right" vertical="top" wrapText="1"/>
    </xf>
    <xf numFmtId="165" fontId="3" fillId="0" borderId="0" xfId="0" applyNumberFormat="1" applyFont="1" applyAlignment="1">
      <alignment horizontal="left" vertical="top"/>
    </xf>
    <xf numFmtId="2" fontId="3" fillId="0" borderId="0" xfId="0" applyNumberFormat="1" applyFont="1" applyAlignment="1">
      <alignment horizontal="left" vertical="top"/>
    </xf>
    <xf numFmtId="0" fontId="13" fillId="0" borderId="1" xfId="0" applyFont="1" applyBorder="1" applyAlignment="1">
      <alignment horizontal="left" wrapText="1"/>
    </xf>
    <xf numFmtId="1" fontId="9" fillId="0" borderId="1" xfId="0" applyNumberFormat="1" applyFont="1" applyBorder="1" applyAlignment="1">
      <alignment horizontal="right" vertical="top" shrinkToFit="1"/>
    </xf>
    <xf numFmtId="3" fontId="9" fillId="0" borderId="1" xfId="0" applyNumberFormat="1" applyFont="1" applyBorder="1" applyAlignment="1">
      <alignment horizontal="right" vertical="top" shrinkToFit="1"/>
    </xf>
    <xf numFmtId="0" fontId="13" fillId="0" borderId="6" xfId="0" applyFont="1" applyBorder="1" applyAlignment="1">
      <alignment horizontal="left" wrapText="1"/>
    </xf>
    <xf numFmtId="0" fontId="13" fillId="0" borderId="7" xfId="0" applyFont="1" applyBorder="1" applyAlignment="1">
      <alignment horizontal="left" wrapText="1"/>
    </xf>
    <xf numFmtId="0" fontId="13" fillId="0" borderId="0" xfId="0" applyFont="1" applyAlignment="1">
      <alignment horizontal="left" vertical="top"/>
    </xf>
    <xf numFmtId="3" fontId="0" fillId="0" borderId="6" xfId="0" applyNumberFormat="1" applyBorder="1" applyAlignment="1">
      <alignment horizontal="left" wrapText="1"/>
    </xf>
    <xf numFmtId="0" fontId="15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2" fontId="0" fillId="0" borderId="0" xfId="0" applyNumberForma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4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9" fontId="3" fillId="0" borderId="0" xfId="0" applyNumberFormat="1" applyFont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18" fillId="0" borderId="13" xfId="0" applyFont="1" applyBorder="1" applyAlignment="1">
      <alignment horizontal="left" vertical="top"/>
    </xf>
    <xf numFmtId="4" fontId="3" fillId="0" borderId="13" xfId="0" applyNumberFormat="1" applyFont="1" applyBorder="1" applyAlignment="1">
      <alignment horizontal="right" vertical="top" shrinkToFit="1"/>
    </xf>
    <xf numFmtId="9" fontId="3" fillId="0" borderId="13" xfId="0" applyNumberFormat="1" applyFont="1" applyBorder="1" applyAlignment="1">
      <alignment horizontal="left" vertical="top"/>
    </xf>
    <xf numFmtId="9" fontId="4" fillId="0" borderId="13" xfId="0" applyNumberFormat="1" applyFont="1" applyBorder="1" applyAlignment="1">
      <alignment horizontal="left" vertical="top"/>
    </xf>
    <xf numFmtId="1" fontId="3" fillId="0" borderId="14" xfId="0" applyNumberFormat="1" applyFont="1" applyBorder="1" applyAlignment="1">
      <alignment horizontal="center" vertical="top" shrinkToFit="1"/>
    </xf>
    <xf numFmtId="3" fontId="4" fillId="0" borderId="14" xfId="0" applyNumberFormat="1" applyFont="1" applyBorder="1" applyAlignment="1">
      <alignment horizontal="right" vertical="top" shrinkToFit="1"/>
    </xf>
    <xf numFmtId="3" fontId="9" fillId="0" borderId="14" xfId="0" applyNumberFormat="1" applyFont="1" applyBorder="1" applyAlignment="1">
      <alignment horizontal="right" vertical="top" shrinkToFit="1"/>
    </xf>
    <xf numFmtId="3" fontId="3" fillId="0" borderId="14" xfId="0" applyNumberFormat="1" applyFont="1" applyBorder="1" applyAlignment="1">
      <alignment horizontal="right" wrapText="1"/>
    </xf>
    <xf numFmtId="1" fontId="3" fillId="0" borderId="14" xfId="0" applyNumberFormat="1" applyFont="1" applyBorder="1" applyAlignment="1">
      <alignment horizontal="right" vertical="top" shrinkToFit="1"/>
    </xf>
    <xf numFmtId="2" fontId="3" fillId="0" borderId="14" xfId="0" applyNumberFormat="1" applyFont="1" applyBorder="1" applyAlignment="1">
      <alignment horizontal="right" vertical="top" shrinkToFit="1"/>
    </xf>
    <xf numFmtId="3" fontId="3" fillId="0" borderId="14" xfId="0" applyNumberFormat="1" applyFont="1" applyBorder="1" applyAlignment="1">
      <alignment horizontal="right" vertical="top" shrinkToFit="1"/>
    </xf>
    <xf numFmtId="4" fontId="3" fillId="0" borderId="14" xfId="0" applyNumberFormat="1" applyFont="1" applyBorder="1" applyAlignment="1">
      <alignment horizontal="right" vertical="top" shrinkToFit="1"/>
    </xf>
    <xf numFmtId="0" fontId="11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top" wrapText="1" indent="2"/>
    </xf>
    <xf numFmtId="0" fontId="2" fillId="0" borderId="4" xfId="0" applyFont="1" applyBorder="1" applyAlignment="1">
      <alignment horizontal="left" vertical="top" wrapText="1" indent="2"/>
    </xf>
    <xf numFmtId="3" fontId="1" fillId="0" borderId="1" xfId="0" applyNumberFormat="1" applyFont="1" applyBorder="1" applyAlignment="1">
      <alignment horizontal="right" vertical="top" shrinkToFi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3</xdr:col>
      <xdr:colOff>238125</xdr:colOff>
      <xdr:row>0</xdr:row>
      <xdr:rowOff>531716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8466BC-DB10-4474-A500-26D5D3EA4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"/>
          <a:ext cx="1800225" cy="4555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8"/>
  <sheetViews>
    <sheetView tabSelected="1" zoomScaleNormal="100" workbookViewId="0">
      <pane ySplit="4" topLeftCell="A18" activePane="bottomLeft" state="frozen"/>
      <selection pane="bottomLeft" activeCell="I54" sqref="I54"/>
    </sheetView>
  </sheetViews>
  <sheetFormatPr defaultRowHeight="13.2" x14ac:dyDescent="0.25"/>
  <cols>
    <col min="1" max="2" width="9.33203125" customWidth="1"/>
    <col min="3" max="3" width="8.6640625" style="31" customWidth="1"/>
    <col min="4" max="4" width="6.77734375" customWidth="1"/>
    <col min="5" max="5" width="9.33203125" customWidth="1"/>
    <col min="6" max="6" width="10.44140625" customWidth="1"/>
    <col min="7" max="7" width="12.6640625" customWidth="1"/>
    <col min="8" max="9" width="10.44140625" customWidth="1"/>
    <col min="10" max="10" width="9.33203125" customWidth="1"/>
    <col min="11" max="12" width="10.44140625" customWidth="1"/>
    <col min="13" max="13" width="9.33203125" customWidth="1"/>
    <col min="14" max="15" width="10.44140625" customWidth="1"/>
    <col min="16" max="16" width="9.33203125" customWidth="1"/>
    <col min="17" max="17" width="11.44140625" customWidth="1"/>
    <col min="18" max="18" width="2.109375" customWidth="1"/>
    <col min="19" max="20" width="12.109375" style="18" customWidth="1"/>
    <col min="21" max="21" width="2.109375" style="18" customWidth="1"/>
    <col min="22" max="22" width="9.33203125" style="18"/>
  </cols>
  <sheetData>
    <row r="1" spans="1:22" ht="51" customHeight="1" x14ac:dyDescent="0.25">
      <c r="A1" s="73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39"/>
      <c r="T1" s="39"/>
      <c r="U1" s="39"/>
    </row>
    <row r="2" spans="1:22" ht="27.75" customHeight="1" x14ac:dyDescent="0.25">
      <c r="A2" s="63" t="s">
        <v>1</v>
      </c>
      <c r="B2" s="63" t="s">
        <v>2</v>
      </c>
      <c r="C2" s="71" t="s">
        <v>3</v>
      </c>
      <c r="D2" s="75" t="s">
        <v>4</v>
      </c>
      <c r="E2" s="77" t="s">
        <v>5</v>
      </c>
      <c r="F2" s="78"/>
      <c r="G2" s="79" t="s">
        <v>6</v>
      </c>
      <c r="H2" s="80"/>
      <c r="I2" s="63" t="s">
        <v>7</v>
      </c>
      <c r="J2" s="63" t="s">
        <v>37</v>
      </c>
      <c r="K2" s="63" t="s">
        <v>39</v>
      </c>
      <c r="L2" s="63" t="s">
        <v>8</v>
      </c>
      <c r="M2" s="63" t="s">
        <v>9</v>
      </c>
      <c r="N2" s="63" t="s">
        <v>10</v>
      </c>
      <c r="O2" s="63" t="s">
        <v>11</v>
      </c>
      <c r="P2" s="63" t="s">
        <v>12</v>
      </c>
      <c r="Q2" s="63" t="s">
        <v>13</v>
      </c>
      <c r="S2" s="70" t="s">
        <v>32</v>
      </c>
      <c r="T2" s="70" t="s">
        <v>33</v>
      </c>
      <c r="U2" s="40"/>
      <c r="V2" s="40"/>
    </row>
    <row r="3" spans="1:22" ht="12" customHeight="1" thickBot="1" x14ac:dyDescent="0.3">
      <c r="A3" s="64"/>
      <c r="B3" s="64"/>
      <c r="C3" s="72"/>
      <c r="D3" s="76"/>
      <c r="E3" s="23" t="s">
        <v>14</v>
      </c>
      <c r="F3" s="23" t="s">
        <v>15</v>
      </c>
      <c r="G3" s="23" t="s">
        <v>14</v>
      </c>
      <c r="H3" s="23" t="s">
        <v>15</v>
      </c>
      <c r="I3" s="64"/>
      <c r="J3" s="64"/>
      <c r="K3" s="64"/>
      <c r="L3" s="64"/>
      <c r="M3" s="64"/>
      <c r="N3" s="64"/>
      <c r="O3" s="64"/>
      <c r="P3" s="64"/>
      <c r="Q3" s="64"/>
      <c r="S3" s="70"/>
      <c r="T3" s="70"/>
    </row>
    <row r="4" spans="1:22" ht="14.1" customHeight="1" x14ac:dyDescent="0.25">
      <c r="A4" s="58" t="s">
        <v>16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60"/>
    </row>
    <row r="5" spans="1:22" ht="12" customHeight="1" x14ac:dyDescent="0.25">
      <c r="A5" s="3">
        <v>1975</v>
      </c>
      <c r="B5" s="4">
        <v>196</v>
      </c>
      <c r="C5" s="26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22" ht="12" customHeight="1" x14ac:dyDescent="0.25">
      <c r="A6" s="3">
        <v>1984</v>
      </c>
      <c r="B6" s="4">
        <v>430</v>
      </c>
      <c r="C6" s="26"/>
      <c r="D6" s="1"/>
      <c r="E6" s="1"/>
      <c r="F6" s="1"/>
      <c r="G6" s="1"/>
      <c r="H6" s="1"/>
      <c r="I6" s="1"/>
      <c r="J6" s="1"/>
      <c r="K6" s="1"/>
      <c r="L6" s="4">
        <v>325</v>
      </c>
      <c r="M6" s="1"/>
      <c r="N6" s="4">
        <v>281</v>
      </c>
      <c r="O6" s="1"/>
      <c r="P6" s="4">
        <v>120</v>
      </c>
      <c r="Q6" s="1"/>
    </row>
    <row r="7" spans="1:22" ht="12" customHeight="1" x14ac:dyDescent="0.25">
      <c r="A7" s="3">
        <v>1986</v>
      </c>
      <c r="B7" s="4">
        <v>488</v>
      </c>
      <c r="C7" s="26"/>
      <c r="D7" s="1"/>
      <c r="E7" s="1"/>
      <c r="F7" s="1"/>
      <c r="G7" s="1"/>
      <c r="H7" s="1"/>
      <c r="I7" s="1"/>
      <c r="J7" s="1"/>
      <c r="K7" s="5">
        <v>6530</v>
      </c>
      <c r="L7" s="4">
        <v>356</v>
      </c>
      <c r="M7" s="6">
        <v>18.34</v>
      </c>
      <c r="N7" s="1"/>
      <c r="O7" s="1"/>
      <c r="P7" s="1"/>
      <c r="Q7" s="1"/>
    </row>
    <row r="8" spans="1:22" ht="12" customHeight="1" x14ac:dyDescent="0.25">
      <c r="A8" s="3">
        <v>1988</v>
      </c>
      <c r="B8" s="4">
        <v>546</v>
      </c>
      <c r="C8" s="26"/>
      <c r="D8" s="1"/>
      <c r="E8" s="1"/>
      <c r="F8" s="1"/>
      <c r="G8" s="1"/>
      <c r="H8" s="1"/>
      <c r="I8" s="1"/>
      <c r="J8" s="1"/>
      <c r="K8" s="5">
        <v>4110</v>
      </c>
      <c r="L8" s="4">
        <v>382</v>
      </c>
      <c r="M8" s="6">
        <v>10.76</v>
      </c>
      <c r="N8" s="1"/>
      <c r="O8" s="1"/>
      <c r="P8" s="1"/>
      <c r="Q8" s="1"/>
    </row>
    <row r="9" spans="1:22" ht="12" customHeight="1" x14ac:dyDescent="0.25">
      <c r="A9" s="58" t="s">
        <v>17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60"/>
    </row>
    <row r="10" spans="1:22" ht="12" customHeight="1" x14ac:dyDescent="0.25">
      <c r="A10" s="3">
        <v>1989</v>
      </c>
      <c r="B10" s="4">
        <v>876</v>
      </c>
      <c r="C10" s="26"/>
      <c r="D10" s="1"/>
      <c r="E10" s="1"/>
      <c r="F10" s="1"/>
      <c r="G10" s="1"/>
      <c r="H10" s="1"/>
      <c r="I10" s="1"/>
      <c r="J10" s="1"/>
      <c r="K10" s="5">
        <v>21447</v>
      </c>
      <c r="L10" s="4">
        <v>652</v>
      </c>
      <c r="M10" s="6">
        <v>32.89</v>
      </c>
      <c r="N10" s="4">
        <v>442</v>
      </c>
      <c r="O10" s="6">
        <v>1.98</v>
      </c>
      <c r="P10" s="4">
        <v>147</v>
      </c>
      <c r="Q10" s="7">
        <v>2.9</v>
      </c>
    </row>
    <row r="11" spans="1:22" ht="12" customHeight="1" x14ac:dyDescent="0.25">
      <c r="A11" s="3">
        <v>1990</v>
      </c>
      <c r="B11" s="4">
        <v>929</v>
      </c>
      <c r="C11" s="26"/>
      <c r="D11" s="1"/>
      <c r="E11" s="1"/>
      <c r="F11" s="1"/>
      <c r="G11" s="1"/>
      <c r="H11" s="1"/>
      <c r="I11" s="8">
        <v>13484</v>
      </c>
      <c r="J11" s="4">
        <v>958</v>
      </c>
      <c r="K11" s="5">
        <v>14442</v>
      </c>
      <c r="L11" s="4">
        <v>629</v>
      </c>
      <c r="M11" s="6">
        <v>22.96</v>
      </c>
      <c r="N11" s="4">
        <v>445</v>
      </c>
      <c r="O11" s="6">
        <v>2.09</v>
      </c>
      <c r="P11" s="4">
        <v>147</v>
      </c>
      <c r="Q11" s="7">
        <v>1.9</v>
      </c>
    </row>
    <row r="12" spans="1:22" ht="12" customHeight="1" x14ac:dyDescent="0.25">
      <c r="A12" s="3">
        <v>1991</v>
      </c>
      <c r="B12" s="4">
        <v>992</v>
      </c>
      <c r="C12" s="26"/>
      <c r="D12" s="1"/>
      <c r="E12" s="1"/>
      <c r="F12" s="1"/>
      <c r="G12" s="1"/>
      <c r="H12" s="1"/>
      <c r="I12" s="8">
        <v>14465</v>
      </c>
      <c r="J12" s="4">
        <v>964</v>
      </c>
      <c r="K12" s="5">
        <v>15429</v>
      </c>
      <c r="L12" s="4">
        <v>650</v>
      </c>
      <c r="M12" s="6">
        <v>23.74</v>
      </c>
      <c r="N12" s="4">
        <v>454</v>
      </c>
      <c r="O12" s="6">
        <v>2.19</v>
      </c>
      <c r="P12" s="2" t="s">
        <v>18</v>
      </c>
      <c r="Q12" s="4">
        <v>2</v>
      </c>
    </row>
    <row r="13" spans="1:22" ht="12" customHeight="1" x14ac:dyDescent="0.25">
      <c r="A13" s="3">
        <v>1992</v>
      </c>
      <c r="B13" s="8">
        <v>1054</v>
      </c>
      <c r="C13" s="26"/>
      <c r="D13" s="1"/>
      <c r="E13" s="1"/>
      <c r="F13" s="1"/>
      <c r="G13" s="1"/>
      <c r="H13" s="1"/>
      <c r="I13" s="8">
        <v>24695</v>
      </c>
      <c r="J13" s="8">
        <v>1733</v>
      </c>
      <c r="K13" s="5">
        <v>26428</v>
      </c>
      <c r="L13" s="4">
        <v>701</v>
      </c>
      <c r="M13" s="6">
        <v>37.700000000000003</v>
      </c>
      <c r="N13" s="4">
        <v>457</v>
      </c>
      <c r="O13" s="6">
        <v>2.31</v>
      </c>
      <c r="P13" s="4">
        <v>157</v>
      </c>
      <c r="Q13" s="7">
        <v>3.5</v>
      </c>
    </row>
    <row r="14" spans="1:22" ht="12" customHeight="1" x14ac:dyDescent="0.25">
      <c r="A14" s="3">
        <v>1993</v>
      </c>
      <c r="B14" s="8">
        <v>1065</v>
      </c>
      <c r="C14" s="26"/>
      <c r="D14" s="1"/>
      <c r="E14" s="1"/>
      <c r="F14" s="1"/>
      <c r="G14" s="1"/>
      <c r="H14" s="1"/>
      <c r="I14" s="8">
        <v>15845</v>
      </c>
      <c r="J14" s="8">
        <v>1659</v>
      </c>
      <c r="K14" s="5">
        <v>17504</v>
      </c>
      <c r="L14" s="4">
        <v>767</v>
      </c>
      <c r="M14" s="6">
        <v>22.82</v>
      </c>
      <c r="N14" s="4">
        <v>479</v>
      </c>
      <c r="O14" s="6">
        <v>2.2200000000000002</v>
      </c>
      <c r="P14" s="4">
        <v>148</v>
      </c>
      <c r="Q14" s="7">
        <v>2.2999999999999998</v>
      </c>
    </row>
    <row r="15" spans="1:22" ht="12" customHeight="1" x14ac:dyDescent="0.25">
      <c r="A15" s="3">
        <v>1994</v>
      </c>
      <c r="B15" s="8">
        <v>1035</v>
      </c>
      <c r="C15" s="26"/>
      <c r="D15" s="1"/>
      <c r="E15" s="1"/>
      <c r="F15" s="1"/>
      <c r="G15" s="1"/>
      <c r="H15" s="1"/>
      <c r="I15" s="8">
        <v>16212</v>
      </c>
      <c r="J15" s="8">
        <v>1481</v>
      </c>
      <c r="K15" s="5">
        <v>18327</v>
      </c>
      <c r="L15" s="4">
        <v>733</v>
      </c>
      <c r="M15" s="6">
        <v>25</v>
      </c>
      <c r="N15" s="4">
        <v>435</v>
      </c>
      <c r="O15" s="6">
        <v>2.38</v>
      </c>
      <c r="P15" s="4">
        <v>123</v>
      </c>
      <c r="Q15" s="7">
        <v>2.4</v>
      </c>
    </row>
    <row r="16" spans="1:22" ht="12" customHeight="1" x14ac:dyDescent="0.25">
      <c r="A16" s="3">
        <v>1995</v>
      </c>
      <c r="B16" s="4">
        <v>984</v>
      </c>
      <c r="C16" s="26"/>
      <c r="D16" s="1"/>
      <c r="E16" s="1"/>
      <c r="F16" s="1"/>
      <c r="G16" s="1"/>
      <c r="H16" s="1"/>
      <c r="I16" s="8">
        <v>11734</v>
      </c>
      <c r="J16" s="4">
        <v>917</v>
      </c>
      <c r="K16" s="5">
        <v>12795</v>
      </c>
      <c r="L16" s="4">
        <v>745</v>
      </c>
      <c r="M16" s="6">
        <v>17.170000000000002</v>
      </c>
      <c r="N16" s="4">
        <v>413</v>
      </c>
      <c r="O16" s="6">
        <v>2.38</v>
      </c>
      <c r="P16" s="4">
        <v>115</v>
      </c>
      <c r="Q16" s="7">
        <v>1.7</v>
      </c>
    </row>
    <row r="17" spans="1:17" ht="12" customHeight="1" x14ac:dyDescent="0.25">
      <c r="A17" s="3">
        <v>1996</v>
      </c>
      <c r="B17" s="4">
        <v>965</v>
      </c>
      <c r="C17" s="26"/>
      <c r="D17" s="1"/>
      <c r="E17" s="1"/>
      <c r="F17" s="1"/>
      <c r="G17" s="1"/>
      <c r="H17" s="1"/>
      <c r="I17" s="8">
        <v>23960</v>
      </c>
      <c r="J17" s="8">
        <v>2120</v>
      </c>
      <c r="K17" s="5">
        <v>26080</v>
      </c>
      <c r="L17" s="4">
        <v>775</v>
      </c>
      <c r="M17" s="6">
        <v>33.65</v>
      </c>
      <c r="N17" s="4">
        <v>408</v>
      </c>
      <c r="O17" s="6">
        <v>2.37</v>
      </c>
      <c r="P17" s="4">
        <v>123</v>
      </c>
      <c r="Q17" s="6">
        <v>3.48</v>
      </c>
    </row>
    <row r="18" spans="1:17" ht="12" customHeight="1" x14ac:dyDescent="0.25">
      <c r="A18" s="3">
        <v>1997</v>
      </c>
      <c r="B18" s="4">
        <v>949</v>
      </c>
      <c r="C18" s="26"/>
      <c r="D18" s="1"/>
      <c r="E18" s="8">
        <v>3523</v>
      </c>
      <c r="F18" s="4">
        <v>444</v>
      </c>
      <c r="G18" s="8">
        <v>2392</v>
      </c>
      <c r="H18" s="4">
        <v>101</v>
      </c>
      <c r="I18" s="8">
        <v>5915</v>
      </c>
      <c r="J18" s="4">
        <v>545</v>
      </c>
      <c r="K18" s="5">
        <v>6460</v>
      </c>
      <c r="L18" s="4">
        <v>791</v>
      </c>
      <c r="M18" s="6">
        <v>8.17</v>
      </c>
      <c r="N18" s="4">
        <v>386</v>
      </c>
      <c r="O18" s="6">
        <v>2.46</v>
      </c>
      <c r="P18" s="4">
        <v>114</v>
      </c>
      <c r="Q18" s="4">
        <v>1</v>
      </c>
    </row>
    <row r="19" spans="1:17" ht="12" customHeight="1" x14ac:dyDescent="0.25">
      <c r="A19" s="3">
        <v>1998</v>
      </c>
      <c r="B19" s="4">
        <v>901</v>
      </c>
      <c r="C19" s="26"/>
      <c r="D19" s="1"/>
      <c r="E19" s="8">
        <v>6712</v>
      </c>
      <c r="F19" s="4">
        <v>772</v>
      </c>
      <c r="G19" s="8">
        <v>3448</v>
      </c>
      <c r="H19" s="4">
        <v>270</v>
      </c>
      <c r="I19" s="8">
        <v>10160</v>
      </c>
      <c r="J19" s="8">
        <v>1042</v>
      </c>
      <c r="K19" s="5">
        <v>11202</v>
      </c>
      <c r="L19" s="4">
        <v>842</v>
      </c>
      <c r="M19" s="6">
        <v>13.3</v>
      </c>
      <c r="N19" s="4">
        <v>382</v>
      </c>
      <c r="O19" s="6">
        <v>2.36</v>
      </c>
      <c r="P19" s="4">
        <v>108</v>
      </c>
      <c r="Q19" s="7">
        <v>1.5</v>
      </c>
    </row>
    <row r="20" spans="1:17" ht="12" customHeight="1" x14ac:dyDescent="0.25">
      <c r="A20" s="3">
        <v>1999</v>
      </c>
      <c r="B20" s="4">
        <v>872</v>
      </c>
      <c r="C20" s="26"/>
      <c r="D20" s="1"/>
      <c r="E20" s="8">
        <v>10003</v>
      </c>
      <c r="F20" s="8">
        <v>1025</v>
      </c>
      <c r="G20" s="8">
        <v>2048</v>
      </c>
      <c r="H20" s="4">
        <v>195</v>
      </c>
      <c r="I20" s="8">
        <v>12051</v>
      </c>
      <c r="J20" s="8">
        <v>1221</v>
      </c>
      <c r="K20" s="5">
        <v>13272</v>
      </c>
      <c r="L20" s="4">
        <v>835</v>
      </c>
      <c r="M20" s="6">
        <v>15.9</v>
      </c>
      <c r="N20" s="4">
        <v>373</v>
      </c>
      <c r="O20" s="6">
        <v>2.34</v>
      </c>
      <c r="P20" s="4">
        <v>106</v>
      </c>
      <c r="Q20" s="7">
        <v>1.8</v>
      </c>
    </row>
    <row r="21" spans="1:17" ht="12" customHeight="1" x14ac:dyDescent="0.25">
      <c r="A21" s="3">
        <v>2000</v>
      </c>
      <c r="B21" s="4">
        <v>857</v>
      </c>
      <c r="C21" s="26"/>
      <c r="D21" s="1"/>
      <c r="E21" s="8">
        <v>10799</v>
      </c>
      <c r="F21" s="8">
        <v>1409</v>
      </c>
      <c r="G21" s="8">
        <v>1950</v>
      </c>
      <c r="H21" s="4">
        <v>57</v>
      </c>
      <c r="I21" s="8">
        <v>12749</v>
      </c>
      <c r="J21" s="8">
        <v>1466</v>
      </c>
      <c r="K21" s="5">
        <v>14215</v>
      </c>
      <c r="L21" s="4">
        <v>822</v>
      </c>
      <c r="M21" s="6">
        <v>17.29</v>
      </c>
      <c r="N21" s="4">
        <v>363</v>
      </c>
      <c r="O21" s="6">
        <v>2.36</v>
      </c>
      <c r="P21" s="4">
        <v>106</v>
      </c>
      <c r="Q21" s="7">
        <v>1.9</v>
      </c>
    </row>
    <row r="22" spans="1:17" ht="12" customHeight="1" x14ac:dyDescent="0.25">
      <c r="A22" s="3">
        <v>2001</v>
      </c>
      <c r="B22" s="4">
        <v>836</v>
      </c>
      <c r="C22" s="26"/>
      <c r="D22" s="1"/>
      <c r="E22" s="8">
        <v>12180</v>
      </c>
      <c r="F22" s="8">
        <v>1414</v>
      </c>
      <c r="G22" s="8">
        <v>2063</v>
      </c>
      <c r="H22" s="4">
        <v>160</v>
      </c>
      <c r="I22" s="8">
        <v>14243</v>
      </c>
      <c r="J22" s="8">
        <v>1574</v>
      </c>
      <c r="K22" s="5">
        <v>15817</v>
      </c>
      <c r="L22" s="4">
        <v>801</v>
      </c>
      <c r="M22" s="6">
        <v>19.75</v>
      </c>
      <c r="N22" s="4">
        <v>350</v>
      </c>
      <c r="O22" s="6">
        <v>2.39</v>
      </c>
      <c r="P22" s="4">
        <v>105</v>
      </c>
      <c r="Q22" s="7">
        <v>2.1</v>
      </c>
    </row>
    <row r="23" spans="1:17" ht="12" customHeight="1" x14ac:dyDescent="0.25">
      <c r="A23" s="3">
        <v>2002</v>
      </c>
      <c r="B23" s="4">
        <v>812</v>
      </c>
      <c r="C23" s="27">
        <v>-24</v>
      </c>
      <c r="D23" s="1"/>
      <c r="E23" s="8">
        <v>7035</v>
      </c>
      <c r="F23" s="8">
        <v>1219</v>
      </c>
      <c r="G23" s="4">
        <v>999</v>
      </c>
      <c r="H23" s="4">
        <v>131</v>
      </c>
      <c r="I23" s="8">
        <v>8035</v>
      </c>
      <c r="J23" s="8">
        <v>1350</v>
      </c>
      <c r="K23" s="5">
        <v>9385</v>
      </c>
      <c r="L23" s="4">
        <v>789</v>
      </c>
      <c r="M23" s="6">
        <v>11.89</v>
      </c>
      <c r="N23" s="4">
        <v>333</v>
      </c>
      <c r="O23" s="6">
        <v>2.44</v>
      </c>
      <c r="P23" s="4">
        <v>114</v>
      </c>
      <c r="Q23" s="6">
        <v>1.25</v>
      </c>
    </row>
    <row r="24" spans="1:17" ht="12" customHeight="1" x14ac:dyDescent="0.25">
      <c r="A24" s="3">
        <v>2003</v>
      </c>
      <c r="B24" s="4">
        <v>773</v>
      </c>
      <c r="C24" s="27">
        <v>-39</v>
      </c>
      <c r="D24" s="1"/>
      <c r="E24" s="8">
        <v>6315</v>
      </c>
      <c r="F24" s="8">
        <v>1437</v>
      </c>
      <c r="G24" s="8">
        <v>5350</v>
      </c>
      <c r="H24" s="8">
        <v>1401</v>
      </c>
      <c r="I24" s="8">
        <v>11665</v>
      </c>
      <c r="J24" s="8">
        <v>2838</v>
      </c>
      <c r="K24" s="5">
        <v>14503</v>
      </c>
      <c r="L24" s="4">
        <v>756</v>
      </c>
      <c r="M24" s="6">
        <v>19.2</v>
      </c>
      <c r="N24" s="4">
        <v>333</v>
      </c>
      <c r="O24" s="6">
        <v>2.3199999999999998</v>
      </c>
      <c r="P24" s="4">
        <v>109</v>
      </c>
      <c r="Q24" s="6">
        <v>1.79</v>
      </c>
    </row>
    <row r="25" spans="1:17" ht="12" customHeight="1" x14ac:dyDescent="0.25">
      <c r="A25" s="3">
        <v>2004</v>
      </c>
      <c r="B25" s="4">
        <v>761</v>
      </c>
      <c r="C25" s="27">
        <v>-12</v>
      </c>
      <c r="D25" s="1"/>
      <c r="E25" s="8">
        <v>5559</v>
      </c>
      <c r="F25" s="4">
        <v>958</v>
      </c>
      <c r="G25" s="8">
        <v>10581</v>
      </c>
      <c r="H25" s="8">
        <v>1973</v>
      </c>
      <c r="I25" s="8">
        <v>16140</v>
      </c>
      <c r="J25" s="8">
        <v>2931</v>
      </c>
      <c r="K25" s="5">
        <v>19071</v>
      </c>
      <c r="L25" s="4">
        <v>722</v>
      </c>
      <c r="M25" s="6">
        <v>26.41</v>
      </c>
      <c r="N25" s="4">
        <v>339</v>
      </c>
      <c r="O25" s="6">
        <v>2.2400000000000002</v>
      </c>
      <c r="P25" s="4">
        <v>106</v>
      </c>
      <c r="Q25" s="7">
        <v>2.5</v>
      </c>
    </row>
    <row r="26" spans="1:17" ht="12" customHeight="1" x14ac:dyDescent="0.25">
      <c r="A26" s="3">
        <v>2005</v>
      </c>
      <c r="B26" s="4">
        <v>793</v>
      </c>
      <c r="C26" s="27">
        <v>32</v>
      </c>
      <c r="D26" s="1"/>
      <c r="E26" s="8">
        <v>6269</v>
      </c>
      <c r="F26" s="8">
        <v>1324</v>
      </c>
      <c r="G26" s="8">
        <v>4158</v>
      </c>
      <c r="H26" s="8">
        <v>1055</v>
      </c>
      <c r="I26" s="8">
        <v>10427</v>
      </c>
      <c r="J26" s="8">
        <v>2379</v>
      </c>
      <c r="K26" s="5">
        <v>12806</v>
      </c>
      <c r="L26" s="4">
        <v>722</v>
      </c>
      <c r="M26" s="6">
        <v>17.739999999999998</v>
      </c>
      <c r="N26" s="4">
        <v>350</v>
      </c>
      <c r="O26" s="6">
        <v>2.27</v>
      </c>
      <c r="P26" s="1"/>
      <c r="Q26" s="7">
        <v>1.7</v>
      </c>
    </row>
    <row r="27" spans="1:17" ht="12" customHeight="1" x14ac:dyDescent="0.25">
      <c r="A27" s="3">
        <v>2006</v>
      </c>
      <c r="B27" s="4">
        <v>923</v>
      </c>
      <c r="C27" s="27">
        <v>130</v>
      </c>
      <c r="D27" s="1"/>
      <c r="E27" s="8">
        <v>12437</v>
      </c>
      <c r="F27" s="8">
        <v>2928</v>
      </c>
      <c r="G27" s="8">
        <v>7747</v>
      </c>
      <c r="H27" s="8">
        <v>2155</v>
      </c>
      <c r="I27" s="8">
        <v>20184</v>
      </c>
      <c r="J27" s="8">
        <v>5083</v>
      </c>
      <c r="K27" s="5">
        <v>25267</v>
      </c>
      <c r="L27" s="4">
        <v>747</v>
      </c>
      <c r="M27" s="6">
        <v>33.85</v>
      </c>
      <c r="N27" s="4">
        <v>362</v>
      </c>
      <c r="O27" s="6">
        <v>2.5499999999999998</v>
      </c>
      <c r="P27" s="4">
        <v>102</v>
      </c>
      <c r="Q27" s="6">
        <v>3.37</v>
      </c>
    </row>
    <row r="28" spans="1:17" ht="12" customHeight="1" x14ac:dyDescent="0.25">
      <c r="A28" s="3">
        <v>2007</v>
      </c>
      <c r="B28" s="4">
        <v>992</v>
      </c>
      <c r="C28" s="27">
        <v>69</v>
      </c>
      <c r="D28" s="1"/>
      <c r="E28" s="8">
        <v>4754</v>
      </c>
      <c r="F28" s="4">
        <v>824</v>
      </c>
      <c r="G28" s="8">
        <v>2997</v>
      </c>
      <c r="H28" s="8">
        <v>1373</v>
      </c>
      <c r="I28" s="8">
        <v>7751</v>
      </c>
      <c r="J28" s="8">
        <v>2197</v>
      </c>
      <c r="K28" s="5">
        <v>9948</v>
      </c>
      <c r="L28" s="4">
        <v>697</v>
      </c>
      <c r="M28" s="6">
        <v>14.3</v>
      </c>
      <c r="N28" s="4">
        <v>383</v>
      </c>
      <c r="O28" s="6">
        <v>2.59</v>
      </c>
      <c r="P28" s="4">
        <v>98</v>
      </c>
      <c r="Q28" s="6">
        <v>1.33</v>
      </c>
    </row>
    <row r="29" spans="1:17" ht="12" customHeight="1" x14ac:dyDescent="0.25">
      <c r="A29" s="3">
        <v>2008</v>
      </c>
      <c r="B29" s="8">
        <v>1106</v>
      </c>
      <c r="C29" s="27">
        <v>114</v>
      </c>
      <c r="D29" s="1"/>
      <c r="E29" s="8">
        <v>4499</v>
      </c>
      <c r="F29" s="8">
        <v>1145</v>
      </c>
      <c r="G29" s="8">
        <v>3334</v>
      </c>
      <c r="H29" s="8">
        <v>1109</v>
      </c>
      <c r="I29" s="8">
        <v>7833</v>
      </c>
      <c r="J29" s="8">
        <v>2254</v>
      </c>
      <c r="K29" s="5">
        <v>10087</v>
      </c>
      <c r="L29" s="4">
        <v>785</v>
      </c>
      <c r="M29" s="6">
        <v>12.8</v>
      </c>
      <c r="N29" s="4">
        <v>416</v>
      </c>
      <c r="O29" s="6">
        <v>2.66</v>
      </c>
      <c r="P29" s="4">
        <v>116</v>
      </c>
      <c r="Q29" s="6">
        <v>1.34</v>
      </c>
    </row>
    <row r="30" spans="1:17" ht="12" customHeight="1" x14ac:dyDescent="0.25">
      <c r="A30" s="3">
        <v>2009</v>
      </c>
      <c r="B30" s="8">
        <v>1215</v>
      </c>
      <c r="C30" s="27">
        <v>109</v>
      </c>
      <c r="D30" s="1"/>
      <c r="E30" s="8">
        <v>11583</v>
      </c>
      <c r="F30" s="8">
        <v>1856</v>
      </c>
      <c r="G30" s="8">
        <v>6950</v>
      </c>
      <c r="H30" s="8">
        <v>3446</v>
      </c>
      <c r="I30" s="8">
        <v>18533</v>
      </c>
      <c r="J30" s="8">
        <v>5302</v>
      </c>
      <c r="K30" s="5">
        <v>23835</v>
      </c>
      <c r="L30" s="4">
        <v>946</v>
      </c>
      <c r="M30" s="6">
        <v>25.2</v>
      </c>
      <c r="N30" s="4">
        <v>381</v>
      </c>
      <c r="O30" s="6">
        <v>3.19</v>
      </c>
      <c r="P30" s="4">
        <v>109</v>
      </c>
      <c r="Q30" s="6">
        <v>3.18</v>
      </c>
    </row>
    <row r="31" spans="1:17" ht="12" customHeight="1" x14ac:dyDescent="0.25">
      <c r="A31" s="3">
        <v>2010</v>
      </c>
      <c r="B31" s="8">
        <v>1324</v>
      </c>
      <c r="C31" s="27">
        <v>109</v>
      </c>
      <c r="D31" s="1"/>
      <c r="E31" s="8">
        <v>15684</v>
      </c>
      <c r="F31" s="8">
        <v>2554</v>
      </c>
      <c r="G31" s="8">
        <v>8856</v>
      </c>
      <c r="H31" s="8">
        <v>3252</v>
      </c>
      <c r="I31" s="8">
        <v>24540</v>
      </c>
      <c r="J31" s="8">
        <v>5806</v>
      </c>
      <c r="K31" s="5">
        <v>30346</v>
      </c>
      <c r="L31" s="4">
        <v>1095</v>
      </c>
      <c r="M31" s="6">
        <v>27.73</v>
      </c>
      <c r="N31" s="4">
        <v>404</v>
      </c>
      <c r="O31" s="6">
        <v>3.28</v>
      </c>
      <c r="P31" s="1"/>
      <c r="Q31" s="6">
        <v>4.05</v>
      </c>
    </row>
    <row r="32" spans="1:17" ht="12" customHeight="1" x14ac:dyDescent="0.25">
      <c r="A32" s="3">
        <v>2011</v>
      </c>
      <c r="B32" s="8">
        <v>1384</v>
      </c>
      <c r="C32" s="27">
        <v>60</v>
      </c>
      <c r="D32" s="1"/>
      <c r="E32" s="8">
        <v>7830</v>
      </c>
      <c r="F32" s="8">
        <v>1597</v>
      </c>
      <c r="G32" s="8">
        <v>10245</v>
      </c>
      <c r="H32" s="8">
        <v>2987</v>
      </c>
      <c r="I32" s="8">
        <v>18075</v>
      </c>
      <c r="J32" s="8">
        <v>4584</v>
      </c>
      <c r="K32" s="5">
        <v>22659</v>
      </c>
      <c r="L32" s="4">
        <v>1208</v>
      </c>
      <c r="M32" s="6">
        <v>18.75</v>
      </c>
      <c r="N32" s="4">
        <v>419</v>
      </c>
      <c r="O32" s="6">
        <v>3.3</v>
      </c>
      <c r="P32" s="4">
        <v>124</v>
      </c>
      <c r="Q32" s="6">
        <v>3.02</v>
      </c>
    </row>
    <row r="33" spans="1:26" ht="12" customHeight="1" x14ac:dyDescent="0.25">
      <c r="A33" s="3">
        <v>2012</v>
      </c>
      <c r="B33" s="8">
        <v>1438</v>
      </c>
      <c r="C33" s="27">
        <v>54</v>
      </c>
      <c r="D33" s="1"/>
      <c r="E33" s="8">
        <v>1211</v>
      </c>
      <c r="F33" s="4">
        <v>457</v>
      </c>
      <c r="G33" s="8">
        <v>4358</v>
      </c>
      <c r="H33" s="8">
        <v>1724</v>
      </c>
      <c r="I33" s="8">
        <v>5569</v>
      </c>
      <c r="J33" s="8">
        <v>2181</v>
      </c>
      <c r="K33" s="5">
        <v>7751</v>
      </c>
      <c r="L33" s="4">
        <v>1297</v>
      </c>
      <c r="M33" s="6">
        <v>5.98</v>
      </c>
      <c r="N33" s="4">
        <v>432</v>
      </c>
      <c r="O33" s="6">
        <v>3.33</v>
      </c>
      <c r="P33" s="4">
        <v>128</v>
      </c>
      <c r="Q33" s="6">
        <v>1.03</v>
      </c>
    </row>
    <row r="34" spans="1:26" ht="12" customHeight="1" x14ac:dyDescent="0.25">
      <c r="A34" s="3">
        <v>2013</v>
      </c>
      <c r="B34" s="8">
        <v>1884</v>
      </c>
      <c r="C34" s="27">
        <v>446</v>
      </c>
      <c r="D34" s="1"/>
      <c r="E34" s="8">
        <v>17099</v>
      </c>
      <c r="F34" s="8">
        <v>6173</v>
      </c>
      <c r="G34" s="8">
        <v>7172</v>
      </c>
      <c r="H34" s="8">
        <v>2941</v>
      </c>
      <c r="I34" s="8">
        <v>24270</v>
      </c>
      <c r="J34" s="8">
        <v>9114</v>
      </c>
      <c r="K34" s="5">
        <v>33384</v>
      </c>
      <c r="L34" s="4">
        <v>1571</v>
      </c>
      <c r="M34" s="6">
        <v>21.25</v>
      </c>
      <c r="N34" s="4">
        <v>470</v>
      </c>
      <c r="O34" s="6">
        <v>4</v>
      </c>
      <c r="P34" s="4">
        <v>135</v>
      </c>
      <c r="Q34" s="6">
        <v>4.45</v>
      </c>
    </row>
    <row r="35" spans="1:26" ht="12" customHeight="1" x14ac:dyDescent="0.25">
      <c r="A35" s="3">
        <v>2014</v>
      </c>
      <c r="B35" s="8">
        <v>1840</v>
      </c>
      <c r="C35" s="26"/>
      <c r="D35" s="1"/>
      <c r="E35" s="8">
        <v>11439</v>
      </c>
      <c r="F35" s="8">
        <v>2332</v>
      </c>
      <c r="G35" s="8">
        <v>26919</v>
      </c>
      <c r="H35" s="8">
        <v>6744</v>
      </c>
      <c r="I35" s="8">
        <v>38358</v>
      </c>
      <c r="J35" s="8">
        <v>9076</v>
      </c>
      <c r="K35" s="5">
        <v>47433</v>
      </c>
      <c r="L35" s="4">
        <v>1506</v>
      </c>
      <c r="M35" s="6">
        <v>31.5</v>
      </c>
      <c r="N35" s="4">
        <v>473</v>
      </c>
      <c r="O35" s="1"/>
      <c r="P35" s="1"/>
      <c r="Q35" s="7">
        <v>6.3</v>
      </c>
    </row>
    <row r="36" spans="1:26" ht="12" customHeight="1" x14ac:dyDescent="0.25">
      <c r="A36" s="3">
        <v>2015</v>
      </c>
      <c r="B36" s="8">
        <v>1956</v>
      </c>
      <c r="C36" s="27">
        <v>72</v>
      </c>
      <c r="D36" s="1"/>
      <c r="E36" s="8">
        <v>10300</v>
      </c>
      <c r="F36" s="8">
        <v>2246</v>
      </c>
      <c r="G36" s="8">
        <v>21271</v>
      </c>
      <c r="H36" s="8">
        <v>4159</v>
      </c>
      <c r="I36" s="8">
        <v>31571</v>
      </c>
      <c r="J36" s="8">
        <v>6406</v>
      </c>
      <c r="K36" s="5">
        <v>37977</v>
      </c>
      <c r="L36" s="4">
        <v>1839</v>
      </c>
      <c r="M36" s="6">
        <v>20.67</v>
      </c>
      <c r="N36" s="4">
        <v>502</v>
      </c>
      <c r="O36" s="1"/>
      <c r="P36" s="4">
        <v>133</v>
      </c>
      <c r="Q36" s="6">
        <v>5.0599999999999996</v>
      </c>
    </row>
    <row r="37" spans="1:26" s="18" customFormat="1" ht="12" customHeight="1" x14ac:dyDescent="0.2">
      <c r="A37" s="3">
        <v>2016</v>
      </c>
      <c r="B37" s="8">
        <v>2077</v>
      </c>
      <c r="C37" s="27">
        <v>121</v>
      </c>
      <c r="D37" s="83">
        <v>6.5</v>
      </c>
      <c r="E37" s="83">
        <v>6896.37</v>
      </c>
      <c r="F37" s="83">
        <v>1488.91</v>
      </c>
      <c r="G37" s="83">
        <v>19644.330000000002</v>
      </c>
      <c r="H37" s="83">
        <v>3163.04</v>
      </c>
      <c r="I37" s="83">
        <f>SUM(E37+G37)</f>
        <v>26540.7</v>
      </c>
      <c r="J37" s="83">
        <f>SUM(F37+H37)</f>
        <v>4651.95</v>
      </c>
      <c r="K37" s="5">
        <v>31192.65</v>
      </c>
      <c r="L37" s="4">
        <v>1612</v>
      </c>
      <c r="M37" s="6">
        <v>19.3</v>
      </c>
      <c r="N37" s="82"/>
      <c r="O37" s="82"/>
      <c r="P37" s="4">
        <v>135</v>
      </c>
      <c r="Q37" s="6">
        <v>4.1500000000000004</v>
      </c>
    </row>
    <row r="38" spans="1:26" s="18" customFormat="1" ht="12" customHeight="1" x14ac:dyDescent="0.2">
      <c r="A38" s="3">
        <v>2017</v>
      </c>
      <c r="B38" s="8">
        <v>2245</v>
      </c>
      <c r="C38" s="28">
        <v>168</v>
      </c>
      <c r="D38" s="19">
        <v>37.1</v>
      </c>
      <c r="E38" s="19">
        <v>1806</v>
      </c>
      <c r="F38" s="19">
        <v>1127</v>
      </c>
      <c r="G38" s="19">
        <v>23940</v>
      </c>
      <c r="H38" s="19">
        <v>3536</v>
      </c>
      <c r="I38" s="19">
        <v>25746</v>
      </c>
      <c r="J38" s="19">
        <v>4664</v>
      </c>
      <c r="K38" s="21">
        <v>39891</v>
      </c>
      <c r="L38" s="4">
        <v>1677</v>
      </c>
      <c r="M38" s="6">
        <v>23.8</v>
      </c>
      <c r="N38" s="19"/>
      <c r="O38" s="19"/>
      <c r="P38" s="8">
        <v>164</v>
      </c>
      <c r="Q38" s="20">
        <v>5.31</v>
      </c>
      <c r="S38" s="41">
        <v>0.68</v>
      </c>
      <c r="T38" s="41">
        <v>0.32</v>
      </c>
    </row>
    <row r="39" spans="1:26" s="18" customFormat="1" ht="12" customHeight="1" x14ac:dyDescent="0.2">
      <c r="A39" s="3">
        <v>2018</v>
      </c>
      <c r="B39" s="8">
        <v>2889</v>
      </c>
      <c r="C39" s="28">
        <v>644</v>
      </c>
      <c r="D39" s="19">
        <v>129.12</v>
      </c>
      <c r="E39" s="19">
        <v>22933.279999999999</v>
      </c>
      <c r="F39" s="19">
        <v>4913.68</v>
      </c>
      <c r="G39" s="19">
        <v>60930.01</v>
      </c>
      <c r="H39" s="19">
        <v>9382.66</v>
      </c>
      <c r="I39" s="19">
        <f>SUM(E39+G39)</f>
        <v>83863.290000000008</v>
      </c>
      <c r="J39" s="19">
        <f>SUM(F39+H39)</f>
        <v>14296.34</v>
      </c>
      <c r="K39" s="21">
        <v>98288.74</v>
      </c>
      <c r="L39" s="4">
        <v>2138</v>
      </c>
      <c r="M39" s="6">
        <v>47.97</v>
      </c>
      <c r="N39" s="19"/>
      <c r="O39" s="19"/>
      <c r="P39" s="8"/>
      <c r="Q39" s="20">
        <v>13.1</v>
      </c>
      <c r="S39" s="41">
        <v>0.69</v>
      </c>
      <c r="T39" s="41">
        <v>0.31</v>
      </c>
    </row>
    <row r="40" spans="1:26" s="18" customFormat="1" ht="12" customHeight="1" x14ac:dyDescent="0.2">
      <c r="A40" s="3">
        <v>2019</v>
      </c>
      <c r="B40" s="8">
        <v>3500</v>
      </c>
      <c r="C40" s="28">
        <v>611</v>
      </c>
      <c r="D40" s="19">
        <v>10.72</v>
      </c>
      <c r="E40" s="19">
        <v>16182.56</v>
      </c>
      <c r="F40" s="19">
        <v>2711.94</v>
      </c>
      <c r="G40" s="19">
        <v>51682.07</v>
      </c>
      <c r="H40" s="19">
        <v>8018.76</v>
      </c>
      <c r="I40" s="19">
        <v>67864.63</v>
      </c>
      <c r="J40" s="19">
        <v>10730.7</v>
      </c>
      <c r="K40" s="21">
        <v>78606.05</v>
      </c>
      <c r="L40" s="4"/>
      <c r="M40" s="6"/>
      <c r="N40" s="19"/>
      <c r="O40" s="19"/>
      <c r="P40" s="8">
        <v>165</v>
      </c>
      <c r="Q40" s="20">
        <v>10.48</v>
      </c>
      <c r="S40" s="41">
        <v>0.72</v>
      </c>
      <c r="T40" s="41">
        <v>0.28000000000000003</v>
      </c>
    </row>
    <row r="41" spans="1:26" s="18" customFormat="1" ht="12" customHeight="1" x14ac:dyDescent="0.2">
      <c r="A41" s="3">
        <v>2020</v>
      </c>
      <c r="B41" s="8">
        <v>3800</v>
      </c>
      <c r="C41" s="28">
        <v>300</v>
      </c>
      <c r="D41" s="19">
        <v>0</v>
      </c>
      <c r="E41" s="19">
        <v>15589.17</v>
      </c>
      <c r="F41" s="19">
        <v>2866.83</v>
      </c>
      <c r="G41" s="19">
        <v>40172.379999999997</v>
      </c>
      <c r="H41" s="19">
        <v>6479.45</v>
      </c>
      <c r="I41" s="19">
        <v>55761.55</v>
      </c>
      <c r="J41" s="19">
        <v>9346.2800000000007</v>
      </c>
      <c r="K41" s="21">
        <v>66107.22</v>
      </c>
      <c r="L41" s="4"/>
      <c r="M41" s="6"/>
      <c r="N41" s="19">
        <v>800</v>
      </c>
      <c r="O41" s="19"/>
      <c r="P41" s="8">
        <v>178</v>
      </c>
      <c r="Q41" s="20">
        <v>8.8000000000000007</v>
      </c>
      <c r="S41" s="41">
        <v>0.64</v>
      </c>
      <c r="T41" s="41">
        <v>0.36</v>
      </c>
    </row>
    <row r="42" spans="1:26" s="18" customFormat="1" ht="12" customHeight="1" x14ac:dyDescent="0.2">
      <c r="A42" s="3">
        <v>2021</v>
      </c>
      <c r="B42" s="81">
        <v>3758</v>
      </c>
      <c r="C42" s="28"/>
      <c r="D42" s="19">
        <v>0</v>
      </c>
      <c r="E42" s="19">
        <v>11870.52</v>
      </c>
      <c r="F42" s="19">
        <v>4442.87</v>
      </c>
      <c r="G42" s="19">
        <v>43902.239999999998</v>
      </c>
      <c r="H42" s="19">
        <v>6945.13</v>
      </c>
      <c r="I42" s="19">
        <f>SUM(E42+G42)</f>
        <v>55772.759999999995</v>
      </c>
      <c r="J42" s="19">
        <f>SUM(F42+H42)</f>
        <v>11388</v>
      </c>
      <c r="K42" s="21">
        <v>67160.75</v>
      </c>
      <c r="L42" s="4">
        <v>2841</v>
      </c>
      <c r="M42" s="6">
        <v>23.62</v>
      </c>
      <c r="N42" s="19">
        <v>897</v>
      </c>
      <c r="O42" s="19"/>
      <c r="P42" s="8">
        <v>197</v>
      </c>
      <c r="Q42" s="20">
        <v>8.9499999999999993</v>
      </c>
      <c r="S42" s="41">
        <v>0.68</v>
      </c>
      <c r="T42" s="41">
        <v>0.32</v>
      </c>
      <c r="V42" s="18" t="s">
        <v>40</v>
      </c>
    </row>
    <row r="43" spans="1:26" s="18" customFormat="1" ht="12" customHeight="1" x14ac:dyDescent="0.2">
      <c r="A43" s="3">
        <v>2022</v>
      </c>
      <c r="B43" s="81">
        <v>3928</v>
      </c>
      <c r="C43" s="28"/>
      <c r="D43" s="19">
        <v>0.26</v>
      </c>
      <c r="E43" s="19">
        <v>11323.87</v>
      </c>
      <c r="F43" s="19">
        <v>6271.83</v>
      </c>
      <c r="G43" s="19">
        <v>64786.17</v>
      </c>
      <c r="H43" s="19">
        <v>8940.58</v>
      </c>
      <c r="I43" s="19">
        <f>SUM(E43+G43)</f>
        <v>76110.039999999994</v>
      </c>
      <c r="J43" s="19">
        <f>SUM(F43+H43)</f>
        <v>15212.41</v>
      </c>
      <c r="K43" s="21">
        <v>91323</v>
      </c>
      <c r="L43" s="4">
        <v>3230</v>
      </c>
      <c r="M43" s="6">
        <v>28.27</v>
      </c>
      <c r="N43" s="19">
        <v>943</v>
      </c>
      <c r="O43" s="19"/>
      <c r="P43" s="8">
        <v>209</v>
      </c>
      <c r="Q43" s="20">
        <v>12.2</v>
      </c>
      <c r="S43" s="41">
        <v>0.68</v>
      </c>
      <c r="T43" s="41">
        <v>0.32</v>
      </c>
      <c r="V43" s="18" t="s">
        <v>41</v>
      </c>
    </row>
    <row r="44" spans="1:26" s="18" customFormat="1" ht="12" customHeight="1" x14ac:dyDescent="0.2">
      <c r="A44" s="47"/>
      <c r="B44" s="48"/>
      <c r="C44" s="49"/>
      <c r="D44" s="50"/>
      <c r="E44" s="50"/>
      <c r="F44" s="50"/>
      <c r="G44" s="50"/>
      <c r="H44" s="50"/>
      <c r="I44" s="50"/>
      <c r="J44" s="50"/>
      <c r="K44" s="48"/>
      <c r="L44" s="51"/>
      <c r="M44" s="52"/>
      <c r="N44" s="50"/>
      <c r="O44" s="50"/>
      <c r="P44" s="53"/>
      <c r="Q44" s="54"/>
      <c r="S44" s="41"/>
      <c r="T44" s="41"/>
    </row>
    <row r="45" spans="1:26" ht="10.65" customHeight="1" x14ac:dyDescent="0.25">
      <c r="A45" s="9"/>
      <c r="B45" s="9"/>
      <c r="C45" s="29"/>
      <c r="D45" s="9"/>
      <c r="E45" s="9"/>
      <c r="F45" s="9"/>
      <c r="G45" s="9"/>
      <c r="H45" s="9"/>
      <c r="I45" s="9"/>
      <c r="J45" s="9"/>
      <c r="K45" s="32"/>
      <c r="L45" s="9"/>
      <c r="M45" s="9"/>
      <c r="N45" s="9"/>
      <c r="O45" s="9"/>
      <c r="P45" s="9"/>
      <c r="Q45" s="9"/>
      <c r="S45" s="38"/>
      <c r="X45" s="37"/>
      <c r="Y45" s="37"/>
    </row>
    <row r="46" spans="1:26" ht="12" customHeight="1" x14ac:dyDescent="0.25">
      <c r="A46" s="61" t="s">
        <v>19</v>
      </c>
      <c r="B46" s="62"/>
      <c r="C46" s="30"/>
      <c r="D46" s="10"/>
      <c r="E46" s="11"/>
      <c r="F46" s="11"/>
      <c r="G46" s="11"/>
      <c r="H46" s="11"/>
      <c r="I46" s="11"/>
      <c r="J46" s="11"/>
      <c r="K46" s="12"/>
      <c r="L46" s="11"/>
      <c r="M46" s="13"/>
      <c r="N46" s="10"/>
      <c r="O46" s="10"/>
      <c r="P46" s="10"/>
      <c r="Q46" s="13">
        <f>SUM(53.5/5)</f>
        <v>10.7</v>
      </c>
      <c r="V46" s="24">
        <f>SUM(Q39:Q43)</f>
        <v>53.53</v>
      </c>
      <c r="X46" s="35"/>
      <c r="Z46" s="37"/>
    </row>
    <row r="47" spans="1:26" ht="12" customHeight="1" x14ac:dyDescent="0.25">
      <c r="A47" s="65" t="s">
        <v>20</v>
      </c>
      <c r="B47" s="66"/>
      <c r="C47" s="30"/>
      <c r="D47" s="10"/>
      <c r="E47" s="14"/>
      <c r="F47" s="14"/>
      <c r="G47" s="14"/>
      <c r="H47" s="14"/>
      <c r="I47" s="14"/>
      <c r="J47" s="14"/>
      <c r="K47" s="15"/>
      <c r="L47" s="16"/>
      <c r="M47" s="17"/>
      <c r="N47" s="10"/>
      <c r="O47" s="10"/>
      <c r="P47" s="10"/>
      <c r="Q47" s="17">
        <f>SUM(78.8/10)</f>
        <v>7.88</v>
      </c>
      <c r="V47" s="25">
        <f>SUM(Q34:Q43)</f>
        <v>78.8</v>
      </c>
    </row>
    <row r="48" spans="1:26" ht="6.9" customHeight="1" x14ac:dyDescent="0.25">
      <c r="A48" s="10"/>
      <c r="B48" s="10"/>
      <c r="C48" s="3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</row>
    <row r="49" spans="1:22" ht="9.15" customHeight="1" x14ac:dyDescent="0.25">
      <c r="A49" s="67" t="s">
        <v>21</v>
      </c>
      <c r="B49" s="68"/>
      <c r="C49" s="68"/>
      <c r="D49" s="68"/>
      <c r="E49" s="68"/>
      <c r="F49" s="69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</row>
    <row r="50" spans="1:22" ht="9.15" customHeight="1" x14ac:dyDescent="0.25">
      <c r="A50" s="67" t="s">
        <v>38</v>
      </c>
      <c r="B50" s="68"/>
      <c r="C50" s="68"/>
      <c r="D50" s="68"/>
      <c r="E50" s="68"/>
      <c r="F50" s="68"/>
      <c r="G50" s="69"/>
      <c r="H50" s="10"/>
      <c r="I50" s="10"/>
      <c r="J50" s="10"/>
      <c r="K50" s="10"/>
      <c r="L50" s="10"/>
      <c r="M50" s="10"/>
      <c r="N50" s="10"/>
      <c r="O50" s="10"/>
      <c r="P50" s="10"/>
      <c r="Q50" s="10"/>
    </row>
    <row r="51" spans="1:22" ht="10.65" customHeight="1" x14ac:dyDescent="0.25">
      <c r="A51" s="55" t="s">
        <v>22</v>
      </c>
      <c r="B51" s="56"/>
      <c r="C51" s="56"/>
      <c r="D51" s="56"/>
      <c r="E51" s="56"/>
      <c r="F51" s="57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V51" s="38"/>
    </row>
    <row r="52" spans="1:22" x14ac:dyDescent="0.25">
      <c r="J52" s="22"/>
    </row>
    <row r="63" spans="1:22" s="33" customFormat="1" ht="11.4" x14ac:dyDescent="0.25">
      <c r="C63" s="34"/>
      <c r="S63" s="18"/>
      <c r="T63" s="18"/>
      <c r="U63" s="18"/>
      <c r="V63" s="18"/>
    </row>
    <row r="64" spans="1:22" s="33" customFormat="1" ht="11.4" x14ac:dyDescent="0.25">
      <c r="C64" s="34"/>
      <c r="S64" s="18"/>
      <c r="T64" s="18"/>
      <c r="U64" s="18"/>
      <c r="V64" s="18"/>
    </row>
    <row r="65" spans="3:22" s="33" customFormat="1" ht="11.4" x14ac:dyDescent="0.25">
      <c r="C65" s="34"/>
      <c r="S65" s="18"/>
      <c r="T65" s="18"/>
      <c r="U65" s="18"/>
      <c r="V65" s="18"/>
    </row>
    <row r="66" spans="3:22" s="33" customFormat="1" ht="11.4" x14ac:dyDescent="0.25">
      <c r="C66" s="34"/>
      <c r="S66" s="18"/>
      <c r="T66" s="18"/>
      <c r="U66" s="18"/>
      <c r="V66" s="18"/>
    </row>
    <row r="67" spans="3:22" s="33" customFormat="1" ht="11.4" x14ac:dyDescent="0.25">
      <c r="C67" s="34"/>
      <c r="S67" s="18"/>
      <c r="T67" s="18"/>
      <c r="U67" s="18"/>
      <c r="V67" s="18"/>
    </row>
    <row r="68" spans="3:22" s="33" customFormat="1" ht="11.4" x14ac:dyDescent="0.25">
      <c r="C68" s="34"/>
      <c r="S68" s="18"/>
      <c r="T68" s="18"/>
      <c r="U68" s="18"/>
      <c r="V68" s="18"/>
    </row>
    <row r="69" spans="3:22" s="33" customFormat="1" ht="11.4" x14ac:dyDescent="0.25">
      <c r="C69" s="34"/>
      <c r="S69" s="18"/>
      <c r="T69" s="18"/>
      <c r="U69" s="18"/>
      <c r="V69" s="18"/>
    </row>
    <row r="70" spans="3:22" s="33" customFormat="1" ht="11.4" x14ac:dyDescent="0.25">
      <c r="C70" s="34"/>
      <c r="S70" s="18"/>
      <c r="T70" s="18"/>
      <c r="U70" s="18"/>
      <c r="V70" s="18"/>
    </row>
    <row r="71" spans="3:22" s="33" customFormat="1" ht="11.4" x14ac:dyDescent="0.25">
      <c r="C71" s="34"/>
      <c r="S71" s="18"/>
      <c r="T71" s="18"/>
      <c r="U71" s="18"/>
      <c r="V71" s="18"/>
    </row>
    <row r="72" spans="3:22" s="33" customFormat="1" ht="11.4" x14ac:dyDescent="0.25">
      <c r="C72" s="34"/>
      <c r="S72" s="18"/>
      <c r="T72" s="18"/>
      <c r="U72" s="18"/>
      <c r="V72" s="18"/>
    </row>
    <row r="73" spans="3:22" s="33" customFormat="1" ht="11.4" x14ac:dyDescent="0.25">
      <c r="C73" s="34"/>
      <c r="S73" s="18"/>
      <c r="T73" s="18"/>
      <c r="U73" s="18"/>
      <c r="V73" s="18"/>
    </row>
    <row r="74" spans="3:22" s="33" customFormat="1" ht="11.4" x14ac:dyDescent="0.25">
      <c r="C74" s="34"/>
      <c r="S74" s="18"/>
      <c r="T74" s="18"/>
      <c r="U74" s="18"/>
      <c r="V74" s="18"/>
    </row>
    <row r="75" spans="3:22" s="33" customFormat="1" ht="11.4" x14ac:dyDescent="0.25">
      <c r="C75" s="34"/>
      <c r="S75" s="18"/>
      <c r="T75" s="18"/>
      <c r="U75" s="18"/>
      <c r="V75" s="18"/>
    </row>
    <row r="76" spans="3:22" s="33" customFormat="1" ht="11.4" x14ac:dyDescent="0.25">
      <c r="C76" s="34"/>
      <c r="S76" s="18"/>
      <c r="T76" s="18"/>
      <c r="U76" s="18"/>
      <c r="V76" s="18"/>
    </row>
    <row r="77" spans="3:22" s="33" customFormat="1" ht="11.4" x14ac:dyDescent="0.25">
      <c r="C77" s="34"/>
      <c r="S77" s="18"/>
      <c r="T77" s="18"/>
      <c r="U77" s="18"/>
      <c r="V77" s="18"/>
    </row>
    <row r="78" spans="3:22" s="33" customFormat="1" ht="11.4" x14ac:dyDescent="0.25">
      <c r="C78" s="34"/>
      <c r="S78" s="18"/>
      <c r="T78" s="18"/>
      <c r="U78" s="18"/>
      <c r="V78" s="18"/>
    </row>
    <row r="79" spans="3:22" s="33" customFormat="1" ht="11.4" x14ac:dyDescent="0.25">
      <c r="C79" s="34"/>
      <c r="S79" s="18"/>
      <c r="T79" s="18"/>
      <c r="U79" s="18"/>
      <c r="V79" s="18"/>
    </row>
    <row r="80" spans="3:22" s="33" customFormat="1" ht="11.4" x14ac:dyDescent="0.25">
      <c r="C80" s="34"/>
      <c r="S80" s="18"/>
      <c r="T80" s="18"/>
      <c r="U80" s="18"/>
      <c r="V80" s="18"/>
    </row>
    <row r="81" spans="3:22" s="33" customFormat="1" ht="11.4" x14ac:dyDescent="0.25">
      <c r="C81" s="34"/>
      <c r="S81" s="18"/>
      <c r="T81" s="18"/>
      <c r="U81" s="18"/>
      <c r="V81" s="18"/>
    </row>
    <row r="82" spans="3:22" s="33" customFormat="1" ht="11.4" x14ac:dyDescent="0.25">
      <c r="C82" s="34"/>
      <c r="S82" s="18"/>
      <c r="T82" s="18"/>
      <c r="U82" s="18"/>
      <c r="V82" s="18"/>
    </row>
    <row r="83" spans="3:22" s="33" customFormat="1" ht="11.4" x14ac:dyDescent="0.25">
      <c r="C83" s="34"/>
      <c r="S83" s="18"/>
      <c r="T83" s="18"/>
      <c r="U83" s="18"/>
      <c r="V83" s="18"/>
    </row>
    <row r="84" spans="3:22" s="33" customFormat="1" ht="11.4" x14ac:dyDescent="0.25">
      <c r="C84" s="34"/>
      <c r="S84" s="18"/>
      <c r="T84" s="18"/>
      <c r="U84" s="18"/>
      <c r="V84" s="18"/>
    </row>
    <row r="85" spans="3:22" s="33" customFormat="1" ht="11.4" x14ac:dyDescent="0.25">
      <c r="C85" s="34"/>
      <c r="S85" s="18"/>
      <c r="T85" s="18"/>
      <c r="U85" s="18"/>
      <c r="V85" s="18"/>
    </row>
    <row r="86" spans="3:22" s="33" customFormat="1" ht="11.4" x14ac:dyDescent="0.25">
      <c r="C86" s="34"/>
      <c r="S86" s="18"/>
      <c r="T86" s="18"/>
      <c r="U86" s="18"/>
      <c r="V86" s="18"/>
    </row>
    <row r="87" spans="3:22" s="33" customFormat="1" ht="11.4" x14ac:dyDescent="0.25">
      <c r="C87" s="34"/>
      <c r="S87" s="18"/>
      <c r="T87" s="18"/>
      <c r="U87" s="18"/>
      <c r="V87" s="18"/>
    </row>
    <row r="88" spans="3:22" s="33" customFormat="1" ht="11.4" x14ac:dyDescent="0.25">
      <c r="C88" s="34"/>
      <c r="S88" s="18"/>
      <c r="T88" s="18"/>
      <c r="U88" s="18"/>
      <c r="V88" s="18"/>
    </row>
    <row r="89" spans="3:22" s="33" customFormat="1" ht="11.4" x14ac:dyDescent="0.25">
      <c r="C89" s="34"/>
      <c r="S89" s="18"/>
      <c r="T89" s="18"/>
      <c r="U89" s="18"/>
      <c r="V89" s="18"/>
    </row>
    <row r="90" spans="3:22" s="33" customFormat="1" ht="11.4" x14ac:dyDescent="0.25">
      <c r="C90" s="34"/>
      <c r="S90" s="18"/>
      <c r="T90" s="18"/>
      <c r="U90" s="18"/>
      <c r="V90" s="18"/>
    </row>
    <row r="91" spans="3:22" s="33" customFormat="1" ht="11.4" x14ac:dyDescent="0.25">
      <c r="C91" s="34"/>
      <c r="S91" s="18"/>
      <c r="T91" s="18"/>
      <c r="U91" s="18"/>
      <c r="V91" s="18"/>
    </row>
    <row r="92" spans="3:22" s="33" customFormat="1" ht="11.4" x14ac:dyDescent="0.25">
      <c r="C92" s="34"/>
      <c r="S92" s="18"/>
      <c r="T92" s="18"/>
      <c r="U92" s="18"/>
      <c r="V92" s="18"/>
    </row>
    <row r="93" spans="3:22" s="33" customFormat="1" ht="11.4" x14ac:dyDescent="0.25">
      <c r="C93" s="34"/>
      <c r="S93" s="18"/>
      <c r="T93" s="18"/>
      <c r="U93" s="18"/>
      <c r="V93" s="18"/>
    </row>
    <row r="94" spans="3:22" s="33" customFormat="1" ht="11.4" x14ac:dyDescent="0.25">
      <c r="C94" s="34"/>
      <c r="S94" s="18"/>
      <c r="T94" s="18"/>
      <c r="U94" s="18"/>
      <c r="V94" s="18"/>
    </row>
    <row r="95" spans="3:22" s="33" customFormat="1" ht="11.4" x14ac:dyDescent="0.25">
      <c r="C95" s="34"/>
      <c r="S95" s="18"/>
      <c r="T95" s="18"/>
      <c r="U95" s="18"/>
      <c r="V95" s="18"/>
    </row>
    <row r="96" spans="3:22" s="33" customFormat="1" ht="11.4" x14ac:dyDescent="0.25">
      <c r="C96" s="34"/>
      <c r="S96" s="18"/>
      <c r="T96" s="18"/>
      <c r="U96" s="18"/>
      <c r="V96" s="18"/>
    </row>
    <row r="97" spans="3:22" s="33" customFormat="1" ht="11.4" x14ac:dyDescent="0.25">
      <c r="C97" s="34"/>
      <c r="S97" s="18"/>
      <c r="T97" s="18"/>
      <c r="U97" s="18"/>
      <c r="V97" s="18"/>
    </row>
    <row r="98" spans="3:22" s="33" customFormat="1" ht="11.4" x14ac:dyDescent="0.25">
      <c r="C98" s="34"/>
      <c r="S98" s="18"/>
      <c r="T98" s="18"/>
      <c r="U98" s="18"/>
      <c r="V98" s="18"/>
    </row>
  </sheetData>
  <mergeCells count="25">
    <mergeCell ref="S2:S3"/>
    <mergeCell ref="T2:T3"/>
    <mergeCell ref="C2:C3"/>
    <mergeCell ref="A1:R1"/>
    <mergeCell ref="D2:D3"/>
    <mergeCell ref="E2:F2"/>
    <mergeCell ref="G2:H2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A51:F51"/>
    <mergeCell ref="A4:Q4"/>
    <mergeCell ref="A9:Q9"/>
    <mergeCell ref="A46:B46"/>
    <mergeCell ref="A2:A3"/>
    <mergeCell ref="B2:B3"/>
    <mergeCell ref="A47:B47"/>
    <mergeCell ref="A49:F49"/>
    <mergeCell ref="A50:G50"/>
  </mergeCells>
  <pageMargins left="0.51181102362204722" right="0.51181102362204722" top="0.55118110236220474" bottom="0.55118110236220474" header="0.31496062992125984" footer="0.31496062992125984"/>
  <pageSetup scale="72" orientation="landscape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5B9CB-3ABD-4A95-A373-EA4D20ECC3B3}">
  <dimension ref="A1:V18"/>
  <sheetViews>
    <sheetView workbookViewId="0">
      <selection activeCell="G17" sqref="G17"/>
    </sheetView>
  </sheetViews>
  <sheetFormatPr defaultRowHeight="13.2" x14ac:dyDescent="0.25"/>
  <sheetData>
    <row r="1" spans="1:22" x14ac:dyDescent="0.25">
      <c r="A1" s="42"/>
      <c r="B1" s="43" t="s">
        <v>34</v>
      </c>
      <c r="C1" s="43" t="s">
        <v>35</v>
      </c>
      <c r="D1" s="43" t="s">
        <v>36</v>
      </c>
    </row>
    <row r="2" spans="1:22" x14ac:dyDescent="0.25">
      <c r="A2" s="42">
        <v>2017</v>
      </c>
      <c r="B2" s="44">
        <v>5.31</v>
      </c>
      <c r="C2" s="45">
        <v>0.68</v>
      </c>
      <c r="D2" s="45">
        <v>0.32</v>
      </c>
    </row>
    <row r="3" spans="1:22" x14ac:dyDescent="0.25">
      <c r="A3" s="42">
        <v>2018</v>
      </c>
      <c r="B3" s="44">
        <v>13.1</v>
      </c>
      <c r="C3" s="45">
        <v>0.69</v>
      </c>
      <c r="D3" s="45">
        <v>0.31</v>
      </c>
    </row>
    <row r="4" spans="1:22" x14ac:dyDescent="0.25">
      <c r="A4" s="42">
        <v>2019</v>
      </c>
      <c r="B4" s="44">
        <v>10.48</v>
      </c>
      <c r="C4" s="45">
        <v>0.72</v>
      </c>
      <c r="D4" s="45">
        <v>0.28000000000000003</v>
      </c>
    </row>
    <row r="5" spans="1:22" x14ac:dyDescent="0.25">
      <c r="A5" s="42">
        <v>2020</v>
      </c>
      <c r="B5" s="44">
        <v>8.8000000000000007</v>
      </c>
      <c r="C5" s="45">
        <v>0.64</v>
      </c>
      <c r="D5" s="45">
        <v>0.36</v>
      </c>
    </row>
    <row r="6" spans="1:22" x14ac:dyDescent="0.25">
      <c r="A6" s="42">
        <v>2021</v>
      </c>
      <c r="B6" s="44">
        <v>8.9499999999999993</v>
      </c>
      <c r="C6" s="46">
        <v>0.62</v>
      </c>
      <c r="D6" s="46">
        <v>0.38</v>
      </c>
    </row>
    <row r="10" spans="1:22" s="33" customFormat="1" ht="11.4" x14ac:dyDescent="0.25">
      <c r="A10" s="33" t="s">
        <v>23</v>
      </c>
      <c r="C10" s="34"/>
      <c r="S10" s="18"/>
      <c r="T10" s="18"/>
      <c r="U10" s="18"/>
      <c r="V10" s="18"/>
    </row>
    <row r="11" spans="1:22" s="33" customFormat="1" ht="11.4" x14ac:dyDescent="0.25">
      <c r="A11" s="36" t="s">
        <v>24</v>
      </c>
      <c r="B11" s="36" t="s">
        <v>25</v>
      </c>
      <c r="C11" s="34"/>
      <c r="S11" s="18"/>
      <c r="T11" s="18"/>
      <c r="U11" s="18"/>
      <c r="V11" s="18"/>
    </row>
    <row r="12" spans="1:22" s="33" customFormat="1" ht="11.4" x14ac:dyDescent="0.25">
      <c r="A12" s="36" t="s">
        <v>26</v>
      </c>
      <c r="B12" s="36">
        <v>8.36</v>
      </c>
      <c r="C12" s="34"/>
      <c r="S12" s="18"/>
      <c r="T12" s="18"/>
      <c r="U12" s="18"/>
      <c r="V12" s="18"/>
    </row>
    <row r="13" spans="1:22" s="33" customFormat="1" ht="11.4" x14ac:dyDescent="0.25">
      <c r="C13" s="34"/>
      <c r="S13" s="18"/>
      <c r="T13" s="18"/>
      <c r="U13" s="18"/>
      <c r="V13" s="18"/>
    </row>
    <row r="14" spans="1:22" s="33" customFormat="1" ht="11.4" x14ac:dyDescent="0.25">
      <c r="C14" s="34"/>
      <c r="S14" s="18"/>
      <c r="T14" s="18"/>
      <c r="U14" s="18"/>
      <c r="V14" s="18"/>
    </row>
    <row r="15" spans="1:22" s="33" customFormat="1" ht="11.4" x14ac:dyDescent="0.25">
      <c r="C15" s="34"/>
      <c r="S15" s="18"/>
      <c r="T15" s="18"/>
      <c r="U15" s="18"/>
      <c r="V15" s="18"/>
    </row>
    <row r="16" spans="1:22" s="33" customFormat="1" ht="11.4" x14ac:dyDescent="0.25">
      <c r="A16" s="33" t="s">
        <v>27</v>
      </c>
      <c r="C16" s="34"/>
      <c r="S16" s="18"/>
      <c r="T16" s="18"/>
      <c r="U16" s="18"/>
      <c r="V16" s="18"/>
    </row>
    <row r="17" spans="1:22" s="33" customFormat="1" ht="11.4" x14ac:dyDescent="0.25">
      <c r="A17" s="33" t="s">
        <v>28</v>
      </c>
      <c r="B17" s="33" t="s">
        <v>29</v>
      </c>
      <c r="C17" s="34"/>
      <c r="S17" s="18"/>
      <c r="T17" s="18"/>
      <c r="U17" s="18"/>
      <c r="V17" s="18"/>
    </row>
    <row r="18" spans="1:22" s="33" customFormat="1" ht="11.4" x14ac:dyDescent="0.25">
      <c r="A18" s="33" t="s">
        <v>30</v>
      </c>
      <c r="B18" s="33" t="s">
        <v>31</v>
      </c>
      <c r="C18" s="34"/>
      <c r="S18" s="18"/>
      <c r="T18" s="18"/>
      <c r="U18" s="18"/>
      <c r="V18" s="1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f1744de-5bf4-4f5b-9d53-85ef6d86bc3d">
      <UserInfo>
        <DisplayName>Julia Trustram Eve</DisplayName>
        <AccountId>12</AccountId>
        <AccountType/>
      </UserInfo>
      <UserInfo>
        <DisplayName>Simon Thorpe</DisplayName>
        <AccountId>18</AccountId>
        <AccountType/>
      </UserInfo>
    </SharedWithUsers>
    <TaxCatchAll xmlns="df1744de-5bf4-4f5b-9d53-85ef6d86bc3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CBD126CBEB67489C48B405BE7C5733" ma:contentTypeVersion="17" ma:contentTypeDescription="Create a new document." ma:contentTypeScope="" ma:versionID="b95529738f5af4f23452981a91321992">
  <xsd:schema xmlns:xsd="http://www.w3.org/2001/XMLSchema" xmlns:xs="http://www.w3.org/2001/XMLSchema" xmlns:p="http://schemas.microsoft.com/office/2006/metadata/properties" xmlns:ns2="b9e6440a-b9e0-42e4-84e2-965ba809a243" xmlns:ns3="df1744de-5bf4-4f5b-9d53-85ef6d86bc3d" targetNamespace="http://schemas.microsoft.com/office/2006/metadata/properties" ma:root="true" ma:fieldsID="6b91168f1fbf0cd87392490e7b92dbd2" ns2:_="" ns3:_="">
    <xsd:import namespace="b9e6440a-b9e0-42e4-84e2-965ba809a243"/>
    <xsd:import namespace="df1744de-5bf4-4f5b-9d53-85ef6d86bc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e6440a-b9e0-42e4-84e2-965ba809a2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1744de-5bf4-4f5b-9d53-85ef6d86bc3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130109a-a769-4c0b-8c12-d1b571977717}" ma:internalName="TaxCatchAll" ma:showField="CatchAllData" ma:web="df1744de-5bf4-4f5b-9d53-85ef6d86bc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B91CE2-AD04-4E37-9ECF-B270695FCDD1}">
  <ds:schemaRefs>
    <ds:schemaRef ds:uri="http://schemas.microsoft.com/office/2006/metadata/properties"/>
    <ds:schemaRef ds:uri="http://schemas.microsoft.com/office/infopath/2007/PartnerControls"/>
    <ds:schemaRef ds:uri="df1744de-5bf4-4f5b-9d53-85ef6d86bc3d"/>
  </ds:schemaRefs>
</ds:datastoreItem>
</file>

<file path=customXml/itemProps2.xml><?xml version="1.0" encoding="utf-8"?>
<ds:datastoreItem xmlns:ds="http://schemas.openxmlformats.org/officeDocument/2006/customXml" ds:itemID="{2604AB07-15C8-41FC-BEB1-A25D03746933}"/>
</file>

<file path=customXml/itemProps3.xml><?xml version="1.0" encoding="utf-8"?>
<ds:datastoreItem xmlns:ds="http://schemas.openxmlformats.org/officeDocument/2006/customXml" ds:itemID="{F25468C1-0409-4950-ABC5-3051FF576F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 1</vt:lpstr>
      <vt:lpstr>Sheet1</vt:lpstr>
      <vt:lpstr>'Table 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 Trustram Eve</dc:creator>
  <cp:keywords/>
  <dc:description/>
  <cp:lastModifiedBy>Julia Trustram Eve</cp:lastModifiedBy>
  <cp:revision/>
  <cp:lastPrinted>2023-06-22T10:38:51Z</cp:lastPrinted>
  <dcterms:created xsi:type="dcterms:W3CDTF">2019-12-23T17:52:15Z</dcterms:created>
  <dcterms:modified xsi:type="dcterms:W3CDTF">2023-06-22T11:23:57Z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0x010100DCCBD126CBEB67489C48B405BE7C5733</vt:lpwstr>
  </property>
</Properties>
</file>